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95" windowWidth="19440" windowHeight="972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K7" i="1" s="1"/>
  <c r="I7" i="1"/>
  <c r="H37" i="1"/>
  <c r="K36" i="1"/>
  <c r="M7" i="1"/>
  <c r="J37" i="1"/>
  <c r="M37" i="1"/>
  <c r="G37" i="1"/>
  <c r="F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L7" i="1" l="1"/>
  <c r="I37" i="1"/>
  <c r="H7" i="1"/>
  <c r="E36" i="1"/>
  <c r="E35" i="1"/>
  <c r="E34" i="1"/>
  <c r="E33" i="1"/>
  <c r="E32" i="1"/>
  <c r="E31" i="1"/>
  <c r="E30" i="1"/>
  <c r="E29" i="1"/>
  <c r="E28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  <c r="H27" i="1" l="1"/>
  <c r="I27" i="1" s="1"/>
  <c r="H18" i="1"/>
  <c r="I18" i="1" s="1"/>
  <c r="K27" i="1"/>
  <c r="K18" i="1"/>
  <c r="B37" i="1"/>
  <c r="D37" i="1"/>
  <c r="C37" i="1"/>
  <c r="H36" i="1"/>
  <c r="I36" i="1" s="1"/>
  <c r="H35" i="1"/>
  <c r="I35" i="1" s="1"/>
  <c r="H34" i="1"/>
  <c r="I34" i="1" s="1"/>
  <c r="H33" i="1"/>
  <c r="H32" i="1"/>
  <c r="I32" i="1" s="1"/>
  <c r="H31" i="1"/>
  <c r="I31" i="1" s="1"/>
  <c r="H30" i="1"/>
  <c r="I30" i="1" s="1"/>
  <c r="H29" i="1"/>
  <c r="H28" i="1"/>
  <c r="I28" i="1" s="1"/>
  <c r="H26" i="1"/>
  <c r="I26" i="1" s="1"/>
  <c r="H25" i="1"/>
  <c r="H24" i="1"/>
  <c r="I24" i="1" s="1"/>
  <c r="H23" i="1"/>
  <c r="I23" i="1" s="1"/>
  <c r="H22" i="1"/>
  <c r="I22" i="1" s="1"/>
  <c r="H21" i="1"/>
  <c r="H20" i="1"/>
  <c r="I20" i="1" s="1"/>
  <c r="H19" i="1"/>
  <c r="I19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J21" i="1" l="1"/>
  <c r="I21" i="1"/>
  <c r="J25" i="1"/>
  <c r="M25" i="1" s="1"/>
  <c r="N25" i="1" s="1"/>
  <c r="I25" i="1"/>
  <c r="K9" i="1"/>
  <c r="K11" i="1"/>
  <c r="K13" i="1"/>
  <c r="K15" i="1"/>
  <c r="K17" i="1"/>
  <c r="K19" i="1"/>
  <c r="K21" i="1"/>
  <c r="K23" i="1"/>
  <c r="K25" i="1"/>
  <c r="K30" i="1"/>
  <c r="K32" i="1"/>
  <c r="K34" i="1"/>
  <c r="J29" i="1"/>
  <c r="M29" i="1" s="1"/>
  <c r="N29" i="1" s="1"/>
  <c r="I29" i="1"/>
  <c r="K29" i="1" s="1"/>
  <c r="J33" i="1"/>
  <c r="I33" i="1"/>
  <c r="K8" i="1"/>
  <c r="K10" i="1"/>
  <c r="K12" i="1"/>
  <c r="K14" i="1"/>
  <c r="K16" i="1"/>
  <c r="K20" i="1"/>
  <c r="K22" i="1"/>
  <c r="K24" i="1"/>
  <c r="K26" i="1"/>
  <c r="K28" i="1"/>
  <c r="K31" i="1"/>
  <c r="K33" i="1"/>
  <c r="L33" i="1" s="1"/>
  <c r="K35" i="1"/>
  <c r="M21" i="1"/>
  <c r="N21" i="1" s="1"/>
  <c r="J18" i="1"/>
  <c r="M18" i="1" s="1"/>
  <c r="N18" i="1" s="1"/>
  <c r="J9" i="1"/>
  <c r="M9" i="1" s="1"/>
  <c r="N9" i="1" s="1"/>
  <c r="J13" i="1"/>
  <c r="M13" i="1" s="1"/>
  <c r="N13" i="1" s="1"/>
  <c r="L13" i="1"/>
  <c r="J17" i="1"/>
  <c r="M17" i="1" s="1"/>
  <c r="N17" i="1" s="1"/>
  <c r="L17" i="1"/>
  <c r="J22" i="1"/>
  <c r="M22" i="1" s="1"/>
  <c r="N22" i="1" s="1"/>
  <c r="J26" i="1"/>
  <c r="L31" i="1"/>
  <c r="J31" i="1"/>
  <c r="M31" i="1" s="1"/>
  <c r="N31" i="1" s="1"/>
  <c r="L35" i="1"/>
  <c r="J35" i="1"/>
  <c r="M35" i="1" s="1"/>
  <c r="N35" i="1" s="1"/>
  <c r="J8" i="1"/>
  <c r="L8" i="1"/>
  <c r="J12" i="1"/>
  <c r="M12" i="1" s="1"/>
  <c r="N12" i="1" s="1"/>
  <c r="L12" i="1"/>
  <c r="J16" i="1"/>
  <c r="L30" i="1"/>
  <c r="J30" i="1"/>
  <c r="J34" i="1"/>
  <c r="M34" i="1" s="1"/>
  <c r="N34" i="1" s="1"/>
  <c r="J7" i="1"/>
  <c r="N7" i="1" s="1"/>
  <c r="L11" i="1"/>
  <c r="J11" i="1"/>
  <c r="M11" i="1" s="1"/>
  <c r="N11" i="1" s="1"/>
  <c r="J15" i="1"/>
  <c r="J20" i="1"/>
  <c r="M20" i="1" s="1"/>
  <c r="N20" i="1" s="1"/>
  <c r="J24" i="1"/>
  <c r="J10" i="1"/>
  <c r="M10" i="1" s="1"/>
  <c r="N10" i="1" s="1"/>
  <c r="J14" i="1"/>
  <c r="L19" i="1"/>
  <c r="J19" i="1"/>
  <c r="M19" i="1" s="1"/>
  <c r="N19" i="1" s="1"/>
  <c r="J23" i="1"/>
  <c r="M23" i="1" s="1"/>
  <c r="N23" i="1" s="1"/>
  <c r="J28" i="1"/>
  <c r="M28" i="1" s="1"/>
  <c r="N28" i="1" s="1"/>
  <c r="J32" i="1"/>
  <c r="M32" i="1" s="1"/>
  <c r="N32" i="1" s="1"/>
  <c r="J36" i="1"/>
  <c r="L36" i="1"/>
  <c r="M30" i="1"/>
  <c r="N30" i="1" s="1"/>
  <c r="M15" i="1"/>
  <c r="N15" i="1" s="1"/>
  <c r="M14" i="1"/>
  <c r="N14" i="1" s="1"/>
  <c r="M26" i="1"/>
  <c r="N26" i="1" s="1"/>
  <c r="J27" i="1"/>
  <c r="M27" i="1" s="1"/>
  <c r="N27" i="1" s="1"/>
  <c r="M8" i="1"/>
  <c r="N8" i="1" s="1"/>
  <c r="M16" i="1"/>
  <c r="N16" i="1" s="1"/>
  <c r="M24" i="1"/>
  <c r="N24" i="1" s="1"/>
  <c r="M33" i="1"/>
  <c r="N33" i="1" s="1"/>
  <c r="M36" i="1"/>
  <c r="N36" i="1" s="1"/>
  <c r="E37" i="1"/>
  <c r="K37" i="1" l="1"/>
  <c r="O7" i="1"/>
  <c r="O9" i="1"/>
  <c r="P9" i="1" s="1"/>
  <c r="L9" i="1"/>
  <c r="O22" i="1"/>
  <c r="P22" i="1" s="1"/>
  <c r="L22" i="1"/>
  <c r="L10" i="1"/>
  <c r="O10" i="1"/>
  <c r="P10" i="1" s="1"/>
  <c r="O21" i="1"/>
  <c r="P21" i="1" s="1"/>
  <c r="L21" i="1"/>
  <c r="O14" i="1"/>
  <c r="P14" i="1" s="1"/>
  <c r="L14" i="1"/>
  <c r="O16" i="1"/>
  <c r="P16" i="1" s="1"/>
  <c r="L16" i="1"/>
  <c r="O25" i="1"/>
  <c r="P25" i="1" s="1"/>
  <c r="L25" i="1"/>
  <c r="O15" i="1"/>
  <c r="P15" i="1" s="1"/>
  <c r="L15" i="1"/>
  <c r="O32" i="1"/>
  <c r="P32" i="1" s="1"/>
  <c r="L32" i="1"/>
  <c r="O34" i="1"/>
  <c r="P34" i="1" s="1"/>
  <c r="L34" i="1"/>
  <c r="O18" i="1"/>
  <c r="P18" i="1" s="1"/>
  <c r="L18" i="1"/>
  <c r="O20" i="1"/>
  <c r="P20" i="1" s="1"/>
  <c r="L20" i="1"/>
  <c r="O29" i="1"/>
  <c r="P29" i="1" s="1"/>
  <c r="L29" i="1"/>
  <c r="O23" i="1"/>
  <c r="P23" i="1" s="1"/>
  <c r="L23" i="1"/>
  <c r="O26" i="1"/>
  <c r="P26" i="1" s="1"/>
  <c r="L26" i="1"/>
  <c r="O24" i="1"/>
  <c r="P24" i="1" s="1"/>
  <c r="L24" i="1"/>
  <c r="O27" i="1"/>
  <c r="P27" i="1" s="1"/>
  <c r="L27" i="1"/>
  <c r="O28" i="1"/>
  <c r="P28" i="1" s="1"/>
  <c r="L28" i="1"/>
  <c r="O33" i="1"/>
  <c r="P33" i="1" s="1"/>
  <c r="O19" i="1"/>
  <c r="P19" i="1" s="1"/>
  <c r="O11" i="1"/>
  <c r="P11" i="1" s="1"/>
  <c r="P7" i="1"/>
  <c r="O12" i="1"/>
  <c r="P12" i="1" s="1"/>
  <c r="O8" i="1"/>
  <c r="P8" i="1" s="1"/>
  <c r="O17" i="1"/>
  <c r="P17" i="1" s="1"/>
  <c r="O13" i="1"/>
  <c r="P13" i="1" s="1"/>
  <c r="O36" i="1"/>
  <c r="P36" i="1" s="1"/>
  <c r="O30" i="1"/>
  <c r="P30" i="1" s="1"/>
  <c r="O35" i="1"/>
  <c r="P35" i="1" s="1"/>
  <c r="O31" i="1"/>
  <c r="P31" i="1" s="1"/>
  <c r="O37" i="1" l="1"/>
</calcChain>
</file>

<file path=xl/sharedStrings.xml><?xml version="1.0" encoding="utf-8"?>
<sst xmlns="http://schemas.openxmlformats.org/spreadsheetml/2006/main" count="86" uniqueCount="80">
  <si>
    <t>Partido</t>
  </si>
  <si>
    <t>Banc.</t>
  </si>
  <si>
    <t>PR</t>
  </si>
  <si>
    <t>PT</t>
  </si>
  <si>
    <t>PMDB</t>
  </si>
  <si>
    <t>PSDB</t>
  </si>
  <si>
    <t>PP</t>
  </si>
  <si>
    <t>PSD</t>
  </si>
  <si>
    <t>PSB</t>
  </si>
  <si>
    <t>PTB</t>
  </si>
  <si>
    <t>PRB</t>
  </si>
  <si>
    <t>DEM</t>
  </si>
  <si>
    <t>PDT</t>
  </si>
  <si>
    <t>SD</t>
  </si>
  <si>
    <t>PSC</t>
  </si>
  <si>
    <t>PROS</t>
  </si>
  <si>
    <t>PPS</t>
  </si>
  <si>
    <t>PC do B</t>
  </si>
  <si>
    <t>PV</t>
  </si>
  <si>
    <t>PSOL</t>
  </si>
  <si>
    <t>PHS</t>
  </si>
  <si>
    <t>PTN</t>
  </si>
  <si>
    <t>PRP</t>
  </si>
  <si>
    <t>PMN</t>
  </si>
  <si>
    <t>PEN</t>
  </si>
  <si>
    <t>PSDC</t>
  </si>
  <si>
    <t>PTC</t>
  </si>
  <si>
    <t>PTdoB</t>
  </si>
  <si>
    <t>PSL</t>
  </si>
  <si>
    <t>PRTB</t>
  </si>
  <si>
    <t>Total</t>
  </si>
  <si>
    <t>Posse</t>
  </si>
  <si>
    <t>Sairam</t>
  </si>
  <si>
    <t>PMB</t>
  </si>
  <si>
    <t>Rede</t>
  </si>
  <si>
    <t>Part.Novo</t>
  </si>
  <si>
    <t>420 seg</t>
  </si>
  <si>
    <t>Bloco</t>
  </si>
  <si>
    <t>Inserções</t>
  </si>
  <si>
    <t>540 seg</t>
  </si>
  <si>
    <t>3780 seg</t>
  </si>
  <si>
    <t>Distribuição igual (10%)</t>
  </si>
  <si>
    <t>Total Geral</t>
  </si>
  <si>
    <t>513 Dep.</t>
  </si>
  <si>
    <t>Minutos</t>
  </si>
  <si>
    <t>Segundos</t>
  </si>
  <si>
    <t>Min/seg</t>
  </si>
  <si>
    <t>Min/Seg</t>
  </si>
  <si>
    <t>Dist. Diferenciada 90%</t>
  </si>
  <si>
    <t>Bloco x 2</t>
  </si>
  <si>
    <t>TEMPO DE TV/RADIO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</si>
  <si>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</si>
  <si>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</si>
  <si>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</si>
  <si>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</si>
  <si>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</si>
  <si>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</si>
  <si>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</si>
  <si>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</si>
  <si>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</si>
  <si>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</si>
  <si>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</si>
  <si>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</si>
  <si>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</si>
  <si>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</si>
  <si>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</si>
  <si>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</si>
  <si>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E/513</t>
  </si>
  <si>
    <t>H*420</t>
  </si>
  <si>
    <t>h*3780</t>
  </si>
  <si>
    <t>(F*2)+(I*2)</t>
  </si>
  <si>
    <t>K/86400</t>
  </si>
  <si>
    <t>G+J</t>
  </si>
  <si>
    <t>M/86400</t>
  </si>
  <si>
    <t>K+M</t>
  </si>
  <si>
    <t>O/86400</t>
  </si>
  <si>
    <t>Jose Alexandre Machado</t>
  </si>
  <si>
    <t>120  seg</t>
  </si>
  <si>
    <t>120/30</t>
  </si>
  <si>
    <t>540/30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</si>
</sst>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%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/>
    <xf numFmtId="0" fontId="3" fillId="0" borderId="1" xfId="0" applyFont="1" applyBorder="1"/>
    <xf numFmtId="0" fontId="0" fillId="0" borderId="1" xfId="0" applyBorder="1"/>
    <xf numFmtId="165" fontId="0" fillId="0" borderId="1" xfId="0" applyNumberFormat="1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1" applyNumberFormat="1" applyFont="1" applyBorder="1" applyAlignment="1">
      <alignment wrapText="1"/>
    </xf>
    <xf numFmtId="165" fontId="0" fillId="0" borderId="1" xfId="1" applyNumberFormat="1" applyFont="1" applyBorder="1" applyAlignment="1">
      <alignment wrapText="1"/>
    </xf>
    <xf numFmtId="45" fontId="0" fillId="0" borderId="1" xfId="0" applyNumberFormat="1" applyBorder="1" applyAlignment="1"/>
    <xf numFmtId="165" fontId="0" fillId="0" borderId="1" xfId="0" applyNumberFormat="1" applyBorder="1" applyAlignment="1">
      <alignment wrapText="1"/>
    </xf>
    <xf numFmtId="45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5" fontId="2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165" fontId="0" fillId="0" borderId="0" xfId="0" applyNumberFormat="1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wrapText="1"/>
    </xf>
    <xf numFmtId="165" fontId="0" fillId="0" borderId="3" xfId="0" applyNumberFormat="1" applyBorder="1"/>
    <xf numFmtId="0" fontId="5" fillId="0" borderId="3" xfId="0" applyFont="1" applyBorder="1"/>
    <xf numFmtId="2" fontId="5" fillId="0" borderId="3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2"/>
  <sheetViews>
    <sheetView tabSelected="1" workbookViewId="0">
      <selection activeCell="G7" sqref="G7"/>
    </sheetView>
  </sheetViews>
  <sheetFormatPr defaultRowHeight="15" x14ac:dyDescent="0.25"/>
  <cols>
    <col min="1" max="1" width="6.42578125" customWidth="1"/>
    <col min="2" max="2" width="6.140625" bestFit="1" customWidth="1"/>
    <col min="3" max="3" width="7" bestFit="1" customWidth="1"/>
    <col min="4" max="4" width="5.85546875" customWidth="1"/>
    <col min="5" max="5" width="4" bestFit="1" customWidth="1"/>
    <col min="6" max="6" width="11.5703125" bestFit="1" customWidth="1"/>
    <col min="7" max="8" width="11.5703125" customWidth="1"/>
    <col min="9" max="9" width="11.5703125" bestFit="1" customWidth="1"/>
    <col min="10" max="10" width="11.5703125" style="3" bestFit="1" customWidth="1"/>
    <col min="11" max="11" width="11.5703125" bestFit="1" customWidth="1"/>
    <col min="12" max="12" width="11.5703125" customWidth="1"/>
    <col min="13" max="13" width="11.5703125" bestFit="1" customWidth="1"/>
    <col min="14" max="14" width="11.5703125" customWidth="1"/>
    <col min="15" max="16" width="11.5703125" bestFit="1" customWidth="1"/>
  </cols>
  <sheetData>
    <row r="1" spans="1:33" ht="31.5" x14ac:dyDescent="0.5">
      <c r="A1" s="4" t="s">
        <v>50</v>
      </c>
      <c r="B1" s="5"/>
      <c r="C1" s="5"/>
      <c r="D1" s="5"/>
      <c r="E1" s="5"/>
      <c r="F1" s="5"/>
      <c r="G1" s="5"/>
      <c r="H1" s="5"/>
      <c r="I1" s="5"/>
      <c r="J1" s="6"/>
      <c r="K1" s="5"/>
      <c r="L1" s="5"/>
      <c r="M1" s="5"/>
      <c r="N1" s="5"/>
      <c r="O1" s="5"/>
      <c r="P1" s="5"/>
    </row>
    <row r="2" spans="1:33" x14ac:dyDescent="0.25">
      <c r="A2" s="20" t="s">
        <v>51</v>
      </c>
      <c r="B2" s="20" t="s">
        <v>52</v>
      </c>
      <c r="C2" s="20" t="s">
        <v>53</v>
      </c>
      <c r="D2" s="20" t="s">
        <v>54</v>
      </c>
      <c r="E2" s="20" t="s">
        <v>55</v>
      </c>
      <c r="F2" s="20" t="s">
        <v>56</v>
      </c>
      <c r="G2" s="20" t="s">
        <v>57</v>
      </c>
      <c r="H2" s="20" t="s">
        <v>58</v>
      </c>
      <c r="I2" s="20" t="s">
        <v>59</v>
      </c>
      <c r="J2" s="21" t="s">
        <v>60</v>
      </c>
      <c r="K2" s="20" t="s">
        <v>61</v>
      </c>
      <c r="L2" s="20" t="s">
        <v>62</v>
      </c>
      <c r="M2" s="20" t="s">
        <v>63</v>
      </c>
      <c r="N2" s="20" t="s">
        <v>64</v>
      </c>
      <c r="O2" s="20" t="s">
        <v>65</v>
      </c>
      <c r="P2" s="20" t="s">
        <v>66</v>
      </c>
    </row>
    <row r="3" spans="1:33" x14ac:dyDescent="0.25">
      <c r="A3" s="19"/>
      <c r="B3" s="19"/>
      <c r="C3" s="19"/>
      <c r="D3" s="19"/>
      <c r="E3" s="19"/>
      <c r="F3" s="19" t="s">
        <v>78</v>
      </c>
      <c r="G3" s="19" t="s">
        <v>79</v>
      </c>
      <c r="H3" s="19" t="s">
        <v>67</v>
      </c>
      <c r="I3" s="19" t="s">
        <v>68</v>
      </c>
      <c r="J3" s="9" t="s">
        <v>69</v>
      </c>
      <c r="K3" s="19" t="s">
        <v>70</v>
      </c>
      <c r="L3" s="19" t="s">
        <v>71</v>
      </c>
      <c r="M3" s="19" t="s">
        <v>72</v>
      </c>
      <c r="N3" s="19" t="s">
        <v>73</v>
      </c>
      <c r="O3" s="19" t="s">
        <v>74</v>
      </c>
      <c r="P3" s="19" t="s">
        <v>75</v>
      </c>
    </row>
    <row r="4" spans="1:33" ht="15.75" x14ac:dyDescent="0.25">
      <c r="A4" s="7"/>
      <c r="B4" s="5" t="s">
        <v>31</v>
      </c>
      <c r="C4" s="5" t="s">
        <v>32</v>
      </c>
      <c r="D4" s="5" t="s">
        <v>35</v>
      </c>
      <c r="E4" s="5"/>
      <c r="F4" s="34" t="s">
        <v>41</v>
      </c>
      <c r="G4" s="34"/>
      <c r="H4" s="8"/>
      <c r="I4" s="34" t="s">
        <v>48</v>
      </c>
      <c r="J4" s="34"/>
      <c r="K4" s="34" t="s">
        <v>49</v>
      </c>
      <c r="L4" s="34"/>
      <c r="M4" s="34" t="s">
        <v>38</v>
      </c>
      <c r="N4" s="34"/>
      <c r="O4" s="5" t="s">
        <v>42</v>
      </c>
      <c r="P4" s="5" t="s">
        <v>42</v>
      </c>
    </row>
    <row r="5" spans="1:33" x14ac:dyDescent="0.25">
      <c r="A5" s="5"/>
      <c r="B5" s="5"/>
      <c r="C5" s="5"/>
      <c r="D5" s="5"/>
      <c r="E5" s="5"/>
      <c r="F5" s="8" t="s">
        <v>37</v>
      </c>
      <c r="G5" s="8" t="s">
        <v>38</v>
      </c>
      <c r="H5" s="8" t="s">
        <v>43</v>
      </c>
      <c r="I5" s="8" t="s">
        <v>37</v>
      </c>
      <c r="J5" s="9" t="s">
        <v>38</v>
      </c>
      <c r="K5" s="8" t="s">
        <v>45</v>
      </c>
      <c r="L5" s="8" t="s">
        <v>46</v>
      </c>
      <c r="M5" s="8" t="s">
        <v>45</v>
      </c>
      <c r="N5" s="8" t="s">
        <v>47</v>
      </c>
      <c r="O5" s="8" t="s">
        <v>45</v>
      </c>
      <c r="P5" s="8" t="s">
        <v>44</v>
      </c>
    </row>
    <row r="6" spans="1:33" ht="30" x14ac:dyDescent="0.25">
      <c r="A6" s="10" t="s">
        <v>0</v>
      </c>
      <c r="B6" s="10" t="s">
        <v>1</v>
      </c>
      <c r="C6" s="10"/>
      <c r="D6" s="10"/>
      <c r="E6" s="10"/>
      <c r="F6" s="10" t="s">
        <v>77</v>
      </c>
      <c r="G6" s="10" t="s">
        <v>39</v>
      </c>
      <c r="H6" s="10"/>
      <c r="I6" s="10" t="s">
        <v>36</v>
      </c>
      <c r="J6" s="11" t="s">
        <v>40</v>
      </c>
      <c r="K6" s="10"/>
      <c r="L6" s="10"/>
      <c r="M6" s="10"/>
      <c r="N6" s="10"/>
      <c r="O6" s="10"/>
      <c r="P6" s="1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5">
      <c r="A7" s="12" t="s">
        <v>3</v>
      </c>
      <c r="B7" s="12">
        <v>69</v>
      </c>
      <c r="C7" s="12">
        <v>2</v>
      </c>
      <c r="D7" s="12"/>
      <c r="E7" s="12">
        <f>+SUM(B7-C7)</f>
        <v>67</v>
      </c>
      <c r="F7" s="12">
        <f>+SUM(120/30)</f>
        <v>4</v>
      </c>
      <c r="G7" s="12">
        <f>+SUM(540/30)</f>
        <v>18</v>
      </c>
      <c r="H7" s="13">
        <f>+SUM(E7/513)</f>
        <v>0.13060428849902533</v>
      </c>
      <c r="I7" s="12">
        <f>+SUM(H7*420)</f>
        <v>54.853801169590639</v>
      </c>
      <c r="J7" s="14">
        <f>+SUM(H7*3780)</f>
        <v>493.68421052631578</v>
      </c>
      <c r="K7" s="12">
        <f>+SUM((F7*2)+(I7*2))</f>
        <v>117.70760233918128</v>
      </c>
      <c r="L7" s="15">
        <f>+SUM(K7/86400)</f>
        <v>1.3623565085553388E-3</v>
      </c>
      <c r="M7" s="16">
        <f>+SUM(G7+J7)</f>
        <v>511.68421052631578</v>
      </c>
      <c r="N7" s="17">
        <f t="shared" ref="L7:N36" si="0">+SUM(M7/86400)</f>
        <v>5.9222709551656916E-3</v>
      </c>
      <c r="O7" s="18">
        <f>+SUM(K7+M7)</f>
        <v>629.39181286549706</v>
      </c>
      <c r="P7" s="17">
        <f t="shared" ref="P7:P9" si="1">+SUM(O7/86400)</f>
        <v>7.2846274637210304E-3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x14ac:dyDescent="0.25">
      <c r="A8" s="12" t="s">
        <v>4</v>
      </c>
      <c r="B8" s="12">
        <v>65</v>
      </c>
      <c r="C8" s="12"/>
      <c r="D8" s="12"/>
      <c r="E8" s="12">
        <f t="shared" ref="E8:E36" si="2">+SUM(B8-C8)</f>
        <v>65</v>
      </c>
      <c r="F8" s="12">
        <f t="shared" ref="F8:F36" si="3">+SUM(120/30)</f>
        <v>4</v>
      </c>
      <c r="G8" s="12">
        <f t="shared" ref="G8:G36" si="4">+SUM(540/30)</f>
        <v>18</v>
      </c>
      <c r="H8" s="13">
        <f t="shared" ref="H8:H36" si="5">+SUM(E8/513)</f>
        <v>0.12670565302144249</v>
      </c>
      <c r="I8" s="12">
        <f t="shared" ref="I8:I36" si="6">+SUM(H8*420)</f>
        <v>53.216374269005847</v>
      </c>
      <c r="J8" s="14">
        <f t="shared" ref="J8:J36" si="7">+SUM(H8*3780)</f>
        <v>478.9473684210526</v>
      </c>
      <c r="K8" s="12">
        <f t="shared" ref="K8:K35" si="8">+SUM((F8*2)+(I8*2))</f>
        <v>114.43274853801169</v>
      </c>
      <c r="L8" s="17">
        <f t="shared" si="0"/>
        <v>1.324453108078839E-3</v>
      </c>
      <c r="M8" s="12">
        <f t="shared" ref="M8:M36" si="9">+SUM(G8+J8)</f>
        <v>496.9473684210526</v>
      </c>
      <c r="N8" s="17">
        <f t="shared" ref="N8" si="10">+SUM(M8/86400)</f>
        <v>5.7517056530214418E-3</v>
      </c>
      <c r="O8" s="18">
        <f t="shared" ref="O8:O36" si="11">+SUM(K8+M8)</f>
        <v>611.38011695906425</v>
      </c>
      <c r="P8" s="17">
        <f t="shared" si="1"/>
        <v>7.0761587611002808E-3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x14ac:dyDescent="0.25">
      <c r="A9" s="12" t="s">
        <v>5</v>
      </c>
      <c r="B9" s="12">
        <v>54</v>
      </c>
      <c r="C9" s="12"/>
      <c r="D9" s="12"/>
      <c r="E9" s="12">
        <f t="shared" si="2"/>
        <v>54</v>
      </c>
      <c r="F9" s="12">
        <f t="shared" si="3"/>
        <v>4</v>
      </c>
      <c r="G9" s="12">
        <f t="shared" si="4"/>
        <v>18</v>
      </c>
      <c r="H9" s="13">
        <f t="shared" si="5"/>
        <v>0.10526315789473684</v>
      </c>
      <c r="I9" s="12">
        <f t="shared" si="6"/>
        <v>44.210526315789473</v>
      </c>
      <c r="J9" s="14">
        <f t="shared" si="7"/>
        <v>397.89473684210526</v>
      </c>
      <c r="K9" s="12">
        <f t="shared" si="8"/>
        <v>96.421052631578945</v>
      </c>
      <c r="L9" s="17">
        <f t="shared" si="0"/>
        <v>1.1159844054580896E-3</v>
      </c>
      <c r="M9" s="12">
        <f t="shared" si="9"/>
        <v>415.89473684210526</v>
      </c>
      <c r="N9" s="17">
        <f t="shared" ref="N9" si="12">+SUM(M9/86400)</f>
        <v>4.8135964912280702E-3</v>
      </c>
      <c r="O9" s="18">
        <f t="shared" si="11"/>
        <v>512.31578947368416</v>
      </c>
      <c r="P9" s="17">
        <f t="shared" si="1"/>
        <v>5.9295808966861596E-3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x14ac:dyDescent="0.25">
      <c r="A10" s="12" t="s">
        <v>6</v>
      </c>
      <c r="B10" s="12">
        <v>38</v>
      </c>
      <c r="C10" s="12"/>
      <c r="D10" s="12"/>
      <c r="E10" s="12">
        <f t="shared" si="2"/>
        <v>38</v>
      </c>
      <c r="F10" s="12">
        <f t="shared" si="3"/>
        <v>4</v>
      </c>
      <c r="G10" s="12">
        <f t="shared" si="4"/>
        <v>18</v>
      </c>
      <c r="H10" s="13">
        <f t="shared" si="5"/>
        <v>7.407407407407407E-2</v>
      </c>
      <c r="I10" s="12">
        <f t="shared" si="6"/>
        <v>31.111111111111111</v>
      </c>
      <c r="J10" s="14">
        <f t="shared" si="7"/>
        <v>280</v>
      </c>
      <c r="K10" s="12">
        <f t="shared" si="8"/>
        <v>70.222222222222229</v>
      </c>
      <c r="L10" s="17">
        <f t="shared" si="0"/>
        <v>8.1275720164609056E-4</v>
      </c>
      <c r="M10" s="12">
        <f t="shared" si="9"/>
        <v>298</v>
      </c>
      <c r="N10" s="17">
        <f t="shared" ref="N10" si="13">+SUM(M10/86400)</f>
        <v>3.449074074074074E-3</v>
      </c>
      <c r="O10" s="18">
        <f t="shared" si="11"/>
        <v>368.22222222222223</v>
      </c>
      <c r="P10" s="17">
        <f>+SUM(O10/86400)</f>
        <v>4.2618312757201644E-3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x14ac:dyDescent="0.25">
      <c r="A11" s="12" t="s">
        <v>7</v>
      </c>
      <c r="B11" s="12">
        <v>36</v>
      </c>
      <c r="C11" s="12"/>
      <c r="D11" s="12"/>
      <c r="E11" s="12">
        <f t="shared" si="2"/>
        <v>36</v>
      </c>
      <c r="F11" s="12">
        <f t="shared" si="3"/>
        <v>4</v>
      </c>
      <c r="G11" s="12">
        <f t="shared" si="4"/>
        <v>18</v>
      </c>
      <c r="H11" s="13">
        <f t="shared" si="5"/>
        <v>7.0175438596491224E-2</v>
      </c>
      <c r="I11" s="12">
        <f t="shared" si="6"/>
        <v>29.473684210526315</v>
      </c>
      <c r="J11" s="14">
        <f t="shared" si="7"/>
        <v>265.26315789473682</v>
      </c>
      <c r="K11" s="12">
        <f t="shared" si="8"/>
        <v>66.94736842105263</v>
      </c>
      <c r="L11" s="17">
        <f t="shared" si="0"/>
        <v>7.7485380116959067E-4</v>
      </c>
      <c r="M11" s="12">
        <f t="shared" si="9"/>
        <v>283.26315789473682</v>
      </c>
      <c r="N11" s="17">
        <f t="shared" ref="N11" si="14">+SUM(M11/86400)</f>
        <v>3.2785087719298242E-3</v>
      </c>
      <c r="O11" s="18">
        <f t="shared" si="11"/>
        <v>350.21052631578948</v>
      </c>
      <c r="P11" s="17">
        <f>+SUM(O11/86400)</f>
        <v>4.0533625730994156E-3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x14ac:dyDescent="0.25">
      <c r="A12" s="12" t="s">
        <v>8</v>
      </c>
      <c r="B12" s="12">
        <v>34</v>
      </c>
      <c r="C12" s="12"/>
      <c r="D12" s="12"/>
      <c r="E12" s="12">
        <f t="shared" si="2"/>
        <v>34</v>
      </c>
      <c r="F12" s="12">
        <f t="shared" si="3"/>
        <v>4</v>
      </c>
      <c r="G12" s="12">
        <f t="shared" si="4"/>
        <v>18</v>
      </c>
      <c r="H12" s="13">
        <f t="shared" si="5"/>
        <v>6.6276803118908378E-2</v>
      </c>
      <c r="I12" s="12">
        <f t="shared" si="6"/>
        <v>27.836257309941519</v>
      </c>
      <c r="J12" s="14">
        <f t="shared" si="7"/>
        <v>250.52631578947367</v>
      </c>
      <c r="K12" s="12">
        <f t="shared" si="8"/>
        <v>63.672514619883039</v>
      </c>
      <c r="L12" s="17">
        <f t="shared" si="0"/>
        <v>7.3695040069309068E-4</v>
      </c>
      <c r="M12" s="12">
        <f t="shared" si="9"/>
        <v>268.52631578947364</v>
      </c>
      <c r="N12" s="17">
        <f t="shared" ref="N12" si="15">+SUM(M12/86400)</f>
        <v>3.1079434697855748E-3</v>
      </c>
      <c r="O12" s="18">
        <f t="shared" si="11"/>
        <v>332.19883040935667</v>
      </c>
      <c r="P12" s="17">
        <f t="shared" ref="P12:P36" si="16">+SUM(O12/86400)</f>
        <v>3.8448938704786651E-3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x14ac:dyDescent="0.25">
      <c r="A13" s="12" t="s">
        <v>2</v>
      </c>
      <c r="B13" s="12">
        <v>34</v>
      </c>
      <c r="C13" s="12"/>
      <c r="D13" s="12"/>
      <c r="E13" s="12">
        <f t="shared" si="2"/>
        <v>34</v>
      </c>
      <c r="F13" s="12">
        <f t="shared" si="3"/>
        <v>4</v>
      </c>
      <c r="G13" s="12">
        <f t="shared" si="4"/>
        <v>18</v>
      </c>
      <c r="H13" s="13">
        <f t="shared" si="5"/>
        <v>6.6276803118908378E-2</v>
      </c>
      <c r="I13" s="12">
        <f t="shared" si="6"/>
        <v>27.836257309941519</v>
      </c>
      <c r="J13" s="14">
        <f t="shared" si="7"/>
        <v>250.52631578947367</v>
      </c>
      <c r="K13" s="12">
        <f t="shared" si="8"/>
        <v>63.672514619883039</v>
      </c>
      <c r="L13" s="17">
        <f t="shared" si="0"/>
        <v>7.3695040069309068E-4</v>
      </c>
      <c r="M13" s="12">
        <f t="shared" si="9"/>
        <v>268.52631578947364</v>
      </c>
      <c r="N13" s="17">
        <f t="shared" ref="N13" si="17">+SUM(M13/86400)</f>
        <v>3.1079434697855748E-3</v>
      </c>
      <c r="O13" s="18">
        <f t="shared" si="11"/>
        <v>332.19883040935667</v>
      </c>
      <c r="P13" s="17">
        <f t="shared" si="16"/>
        <v>3.8448938704786651E-3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12" t="s">
        <v>9</v>
      </c>
      <c r="B14" s="12">
        <v>25</v>
      </c>
      <c r="C14" s="12"/>
      <c r="D14" s="12"/>
      <c r="E14" s="12">
        <f t="shared" si="2"/>
        <v>25</v>
      </c>
      <c r="F14" s="12">
        <f t="shared" si="3"/>
        <v>4</v>
      </c>
      <c r="G14" s="12">
        <f t="shared" si="4"/>
        <v>18</v>
      </c>
      <c r="H14" s="13">
        <f t="shared" si="5"/>
        <v>4.8732943469785572E-2</v>
      </c>
      <c r="I14" s="12">
        <f t="shared" si="6"/>
        <v>20.467836257309941</v>
      </c>
      <c r="J14" s="14">
        <f t="shared" si="7"/>
        <v>184.21052631578945</v>
      </c>
      <c r="K14" s="12">
        <f t="shared" si="8"/>
        <v>48.935672514619881</v>
      </c>
      <c r="L14" s="17">
        <f t="shared" si="0"/>
        <v>5.6638509854884127E-4</v>
      </c>
      <c r="M14" s="12">
        <f t="shared" si="9"/>
        <v>202.21052631578945</v>
      </c>
      <c r="N14" s="17">
        <f t="shared" ref="N14" si="18">+SUM(M14/86400)</f>
        <v>2.3403996101364522E-3</v>
      </c>
      <c r="O14" s="18">
        <f t="shared" si="11"/>
        <v>251.14619883040933</v>
      </c>
      <c r="P14" s="17">
        <f t="shared" si="16"/>
        <v>2.9067847086852931E-3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5">
      <c r="A15" s="12" t="s">
        <v>10</v>
      </c>
      <c r="B15" s="12">
        <v>21</v>
      </c>
      <c r="C15" s="12"/>
      <c r="D15" s="12"/>
      <c r="E15" s="12">
        <f t="shared" si="2"/>
        <v>21</v>
      </c>
      <c r="F15" s="12">
        <f t="shared" si="3"/>
        <v>4</v>
      </c>
      <c r="G15" s="12">
        <f t="shared" si="4"/>
        <v>18</v>
      </c>
      <c r="H15" s="13">
        <f t="shared" si="5"/>
        <v>4.0935672514619881E-2</v>
      </c>
      <c r="I15" s="12">
        <f t="shared" si="6"/>
        <v>17.192982456140349</v>
      </c>
      <c r="J15" s="14">
        <f t="shared" si="7"/>
        <v>154.73684210526315</v>
      </c>
      <c r="K15" s="12">
        <f t="shared" si="8"/>
        <v>42.385964912280699</v>
      </c>
      <c r="L15" s="17">
        <f t="shared" si="0"/>
        <v>4.9057829759584139E-4</v>
      </c>
      <c r="M15" s="12">
        <f t="shared" si="9"/>
        <v>172.73684210526315</v>
      </c>
      <c r="N15" s="17">
        <f t="shared" ref="N15" si="19">+SUM(M15/86400)</f>
        <v>1.9992690058479533E-3</v>
      </c>
      <c r="O15" s="18">
        <f t="shared" si="11"/>
        <v>215.12280701754383</v>
      </c>
      <c r="P15" s="17">
        <f t="shared" si="16"/>
        <v>2.4898473034437943E-3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5">
      <c r="A16" s="12" t="s">
        <v>11</v>
      </c>
      <c r="B16" s="12">
        <v>21</v>
      </c>
      <c r="C16" s="12"/>
      <c r="D16" s="12"/>
      <c r="E16" s="12">
        <f t="shared" si="2"/>
        <v>21</v>
      </c>
      <c r="F16" s="12">
        <f t="shared" si="3"/>
        <v>4</v>
      </c>
      <c r="G16" s="12">
        <f t="shared" si="4"/>
        <v>18</v>
      </c>
      <c r="H16" s="13">
        <f t="shared" si="5"/>
        <v>4.0935672514619881E-2</v>
      </c>
      <c r="I16" s="12">
        <f t="shared" si="6"/>
        <v>17.192982456140349</v>
      </c>
      <c r="J16" s="14">
        <f t="shared" si="7"/>
        <v>154.73684210526315</v>
      </c>
      <c r="K16" s="12">
        <f t="shared" si="8"/>
        <v>42.385964912280699</v>
      </c>
      <c r="L16" s="17">
        <f t="shared" si="0"/>
        <v>4.9057829759584139E-4</v>
      </c>
      <c r="M16" s="12">
        <f t="shared" si="9"/>
        <v>172.73684210526315</v>
      </c>
      <c r="N16" s="17">
        <f t="shared" ref="N16" si="20">+SUM(M16/86400)</f>
        <v>1.9992690058479533E-3</v>
      </c>
      <c r="O16" s="18">
        <f t="shared" si="11"/>
        <v>215.12280701754383</v>
      </c>
      <c r="P16" s="17">
        <f t="shared" si="16"/>
        <v>2.4898473034437943E-3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12" t="s">
        <v>12</v>
      </c>
      <c r="B17" s="12">
        <v>20</v>
      </c>
      <c r="C17" s="12"/>
      <c r="D17" s="12"/>
      <c r="E17" s="12">
        <f t="shared" si="2"/>
        <v>20</v>
      </c>
      <c r="F17" s="12">
        <f t="shared" si="3"/>
        <v>4</v>
      </c>
      <c r="G17" s="12">
        <f t="shared" si="4"/>
        <v>18</v>
      </c>
      <c r="H17" s="13">
        <f t="shared" si="5"/>
        <v>3.8986354775828458E-2</v>
      </c>
      <c r="I17" s="12">
        <f t="shared" si="6"/>
        <v>16.374269005847953</v>
      </c>
      <c r="J17" s="14">
        <f t="shared" si="7"/>
        <v>147.36842105263156</v>
      </c>
      <c r="K17" s="12">
        <f t="shared" si="8"/>
        <v>40.748538011695906</v>
      </c>
      <c r="L17" s="17">
        <f t="shared" si="0"/>
        <v>4.7162659735759151E-4</v>
      </c>
      <c r="M17" s="12">
        <f t="shared" si="9"/>
        <v>165.36842105263156</v>
      </c>
      <c r="N17" s="17">
        <f t="shared" ref="N17" si="21">+SUM(M17/86400)</f>
        <v>1.9139863547758282E-3</v>
      </c>
      <c r="O17" s="18">
        <f t="shared" si="11"/>
        <v>206.11695906432746</v>
      </c>
      <c r="P17" s="17">
        <f t="shared" si="16"/>
        <v>2.3856129521334195E-3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12" t="s">
        <v>33</v>
      </c>
      <c r="B18" s="12">
        <v>0</v>
      </c>
      <c r="C18" s="12"/>
      <c r="D18" s="12">
        <v>1</v>
      </c>
      <c r="E18" s="12">
        <v>1</v>
      </c>
      <c r="F18" s="12">
        <f t="shared" si="3"/>
        <v>4</v>
      </c>
      <c r="G18" s="12">
        <f t="shared" si="4"/>
        <v>18</v>
      </c>
      <c r="H18" s="13">
        <f t="shared" si="5"/>
        <v>1.9493177387914229E-3</v>
      </c>
      <c r="I18" s="12">
        <f t="shared" si="6"/>
        <v>0.81871345029239762</v>
      </c>
      <c r="J18" s="14">
        <f t="shared" si="7"/>
        <v>7.3684210526315788</v>
      </c>
      <c r="K18" s="12">
        <f t="shared" si="8"/>
        <v>9.6374269005847957</v>
      </c>
      <c r="L18" s="17">
        <f t="shared" si="0"/>
        <v>1.1154429283084254E-4</v>
      </c>
      <c r="M18" s="12">
        <f t="shared" si="9"/>
        <v>25.368421052631579</v>
      </c>
      <c r="N18" s="17">
        <f t="shared" ref="N18" si="22">+SUM(M18/86400)</f>
        <v>2.9361598440545808E-4</v>
      </c>
      <c r="O18" s="18">
        <f t="shared" si="11"/>
        <v>35.005847953216374</v>
      </c>
      <c r="P18" s="17">
        <f t="shared" si="16"/>
        <v>4.0516027723630065E-4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12" t="s">
        <v>13</v>
      </c>
      <c r="B19" s="12">
        <v>15</v>
      </c>
      <c r="C19" s="12"/>
      <c r="D19" s="12"/>
      <c r="E19" s="12">
        <f t="shared" si="2"/>
        <v>15</v>
      </c>
      <c r="F19" s="12">
        <f t="shared" si="3"/>
        <v>4</v>
      </c>
      <c r="G19" s="12">
        <f t="shared" si="4"/>
        <v>18</v>
      </c>
      <c r="H19" s="13">
        <f t="shared" si="5"/>
        <v>2.9239766081871343E-2</v>
      </c>
      <c r="I19" s="12">
        <f t="shared" si="6"/>
        <v>12.280701754385964</v>
      </c>
      <c r="J19" s="14">
        <f t="shared" si="7"/>
        <v>110.52631578947368</v>
      </c>
      <c r="K19" s="12">
        <f t="shared" si="8"/>
        <v>32.561403508771932</v>
      </c>
      <c r="L19" s="17">
        <f t="shared" si="0"/>
        <v>3.768680961663418E-4</v>
      </c>
      <c r="M19" s="12">
        <f t="shared" si="9"/>
        <v>128.5263157894737</v>
      </c>
      <c r="N19" s="17">
        <f t="shared" ref="N19" si="23">+SUM(M19/86400)</f>
        <v>1.4875730994152049E-3</v>
      </c>
      <c r="O19" s="18">
        <f t="shared" si="11"/>
        <v>161.08771929824564</v>
      </c>
      <c r="P19" s="17">
        <f t="shared" si="16"/>
        <v>1.8644411955815467E-3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12" t="s">
        <v>14</v>
      </c>
      <c r="B20" s="12">
        <v>13</v>
      </c>
      <c r="C20" s="12"/>
      <c r="D20" s="12"/>
      <c r="E20" s="12">
        <f t="shared" si="2"/>
        <v>13</v>
      </c>
      <c r="F20" s="12">
        <f t="shared" si="3"/>
        <v>4</v>
      </c>
      <c r="G20" s="12">
        <f t="shared" si="4"/>
        <v>18</v>
      </c>
      <c r="H20" s="13">
        <f t="shared" si="5"/>
        <v>2.5341130604288498E-2</v>
      </c>
      <c r="I20" s="12">
        <f t="shared" si="6"/>
        <v>10.643274853801168</v>
      </c>
      <c r="J20" s="14">
        <f t="shared" si="7"/>
        <v>95.78947368421052</v>
      </c>
      <c r="K20" s="12">
        <f t="shared" si="8"/>
        <v>29.286549707602337</v>
      </c>
      <c r="L20" s="17">
        <f t="shared" si="0"/>
        <v>3.3896469568984186E-4</v>
      </c>
      <c r="M20" s="12">
        <f t="shared" si="9"/>
        <v>113.78947368421052</v>
      </c>
      <c r="N20" s="17">
        <f t="shared" ref="N20" si="24">+SUM(M20/86400)</f>
        <v>1.317007797270955E-3</v>
      </c>
      <c r="O20" s="18">
        <f t="shared" si="11"/>
        <v>143.07602339181287</v>
      </c>
      <c r="P20" s="17">
        <f t="shared" si="16"/>
        <v>1.6559724929607971E-3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5">
      <c r="A21" s="12" t="s">
        <v>15</v>
      </c>
      <c r="B21" s="12">
        <v>11</v>
      </c>
      <c r="C21" s="12">
        <v>1</v>
      </c>
      <c r="D21" s="12"/>
      <c r="E21" s="12">
        <f t="shared" si="2"/>
        <v>10</v>
      </c>
      <c r="F21" s="12">
        <f t="shared" si="3"/>
        <v>4</v>
      </c>
      <c r="G21" s="12">
        <f t="shared" si="4"/>
        <v>18</v>
      </c>
      <c r="H21" s="13">
        <f t="shared" si="5"/>
        <v>1.9493177387914229E-2</v>
      </c>
      <c r="I21" s="12">
        <f t="shared" si="6"/>
        <v>8.1871345029239766</v>
      </c>
      <c r="J21" s="14">
        <f t="shared" si="7"/>
        <v>73.68421052631578</v>
      </c>
      <c r="K21" s="12">
        <f t="shared" si="8"/>
        <v>24.374269005847953</v>
      </c>
      <c r="L21" s="17">
        <f t="shared" si="0"/>
        <v>2.8210959497509204E-4</v>
      </c>
      <c r="M21" s="12">
        <f t="shared" si="9"/>
        <v>91.68421052631578</v>
      </c>
      <c r="N21" s="17">
        <f t="shared" ref="N21" si="25">+SUM(M21/86400)</f>
        <v>1.0611598440545809E-3</v>
      </c>
      <c r="O21" s="18">
        <f t="shared" si="11"/>
        <v>116.05847953216373</v>
      </c>
      <c r="P21" s="17">
        <f t="shared" si="16"/>
        <v>1.3432694390296729E-3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5">
      <c r="A22" s="12" t="s">
        <v>16</v>
      </c>
      <c r="B22" s="12">
        <v>10</v>
      </c>
      <c r="C22" s="12"/>
      <c r="D22" s="12"/>
      <c r="E22" s="12">
        <f t="shared" si="2"/>
        <v>10</v>
      </c>
      <c r="F22" s="12">
        <f t="shared" si="3"/>
        <v>4</v>
      </c>
      <c r="G22" s="12">
        <f t="shared" si="4"/>
        <v>18</v>
      </c>
      <c r="H22" s="13">
        <f t="shared" si="5"/>
        <v>1.9493177387914229E-2</v>
      </c>
      <c r="I22" s="12">
        <f t="shared" si="6"/>
        <v>8.1871345029239766</v>
      </c>
      <c r="J22" s="14">
        <f t="shared" si="7"/>
        <v>73.68421052631578</v>
      </c>
      <c r="K22" s="12">
        <f t="shared" si="8"/>
        <v>24.374269005847953</v>
      </c>
      <c r="L22" s="17">
        <f t="shared" si="0"/>
        <v>2.8210959497509204E-4</v>
      </c>
      <c r="M22" s="12">
        <f t="shared" si="9"/>
        <v>91.68421052631578</v>
      </c>
      <c r="N22" s="17">
        <f t="shared" ref="N22" si="26">+SUM(M22/86400)</f>
        <v>1.0611598440545809E-3</v>
      </c>
      <c r="O22" s="18">
        <f t="shared" si="11"/>
        <v>116.05847953216373</v>
      </c>
      <c r="P22" s="17">
        <f t="shared" si="16"/>
        <v>1.3432694390296729E-3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30" x14ac:dyDescent="0.25">
      <c r="A23" s="12" t="s">
        <v>17</v>
      </c>
      <c r="B23" s="12">
        <v>10</v>
      </c>
      <c r="C23" s="12">
        <v>2</v>
      </c>
      <c r="D23" s="12"/>
      <c r="E23" s="12">
        <f t="shared" si="2"/>
        <v>8</v>
      </c>
      <c r="F23" s="12">
        <f t="shared" si="3"/>
        <v>4</v>
      </c>
      <c r="G23" s="12">
        <f t="shared" si="4"/>
        <v>18</v>
      </c>
      <c r="H23" s="13">
        <f t="shared" si="5"/>
        <v>1.5594541910331383E-2</v>
      </c>
      <c r="I23" s="12">
        <f t="shared" si="6"/>
        <v>6.5497076023391809</v>
      </c>
      <c r="J23" s="14">
        <f t="shared" si="7"/>
        <v>58.94736842105263</v>
      </c>
      <c r="K23" s="12">
        <f t="shared" si="8"/>
        <v>21.099415204678362</v>
      </c>
      <c r="L23" s="17">
        <f t="shared" si="0"/>
        <v>2.4420619449859216E-4</v>
      </c>
      <c r="M23" s="12">
        <f t="shared" si="9"/>
        <v>76.94736842105263</v>
      </c>
      <c r="N23" s="17">
        <f t="shared" ref="N23" si="27">+SUM(M23/86400)</f>
        <v>8.9059454191033136E-4</v>
      </c>
      <c r="O23" s="18">
        <f t="shared" si="11"/>
        <v>98.046783625730995</v>
      </c>
      <c r="P23" s="17">
        <f t="shared" si="16"/>
        <v>1.1348007364089235E-3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5">
      <c r="A24" s="12" t="s">
        <v>18</v>
      </c>
      <c r="B24" s="12">
        <v>8</v>
      </c>
      <c r="C24" s="12"/>
      <c r="D24" s="12"/>
      <c r="E24" s="12">
        <f t="shared" si="2"/>
        <v>8</v>
      </c>
      <c r="F24" s="12">
        <f t="shared" si="3"/>
        <v>4</v>
      </c>
      <c r="G24" s="12">
        <f t="shared" si="4"/>
        <v>18</v>
      </c>
      <c r="H24" s="13">
        <f t="shared" si="5"/>
        <v>1.5594541910331383E-2</v>
      </c>
      <c r="I24" s="12">
        <f t="shared" si="6"/>
        <v>6.5497076023391809</v>
      </c>
      <c r="J24" s="14">
        <f t="shared" si="7"/>
        <v>58.94736842105263</v>
      </c>
      <c r="K24" s="12">
        <f t="shared" si="8"/>
        <v>21.099415204678362</v>
      </c>
      <c r="L24" s="17">
        <f t="shared" si="0"/>
        <v>2.4420619449859216E-4</v>
      </c>
      <c r="M24" s="12">
        <f t="shared" si="9"/>
        <v>76.94736842105263</v>
      </c>
      <c r="N24" s="17">
        <f t="shared" ref="N24" si="28">+SUM(M24/86400)</f>
        <v>8.9059454191033136E-4</v>
      </c>
      <c r="O24" s="18">
        <f t="shared" si="11"/>
        <v>98.046783625730995</v>
      </c>
      <c r="P24" s="17">
        <f t="shared" si="16"/>
        <v>1.1348007364089235E-3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5">
      <c r="A25" s="12" t="s">
        <v>19</v>
      </c>
      <c r="B25" s="12">
        <v>5</v>
      </c>
      <c r="C25" s="12"/>
      <c r="D25" s="12"/>
      <c r="E25" s="12">
        <f t="shared" si="2"/>
        <v>5</v>
      </c>
      <c r="F25" s="12">
        <f t="shared" si="3"/>
        <v>4</v>
      </c>
      <c r="G25" s="12">
        <f t="shared" si="4"/>
        <v>18</v>
      </c>
      <c r="H25" s="13">
        <f t="shared" si="5"/>
        <v>9.7465886939571145E-3</v>
      </c>
      <c r="I25" s="12">
        <f t="shared" si="6"/>
        <v>4.0935672514619883</v>
      </c>
      <c r="J25" s="14">
        <f t="shared" si="7"/>
        <v>36.84210526315789</v>
      </c>
      <c r="K25" s="12">
        <f t="shared" si="8"/>
        <v>16.187134502923975</v>
      </c>
      <c r="L25" s="17">
        <f t="shared" si="0"/>
        <v>1.8735109378384231E-4</v>
      </c>
      <c r="M25" s="12">
        <f t="shared" si="9"/>
        <v>54.84210526315789</v>
      </c>
      <c r="N25" s="17">
        <f t="shared" ref="N25" si="29">+SUM(M25/86400)</f>
        <v>6.3474658869395702E-4</v>
      </c>
      <c r="O25" s="18">
        <f t="shared" si="11"/>
        <v>71.029239766081872</v>
      </c>
      <c r="P25" s="17">
        <f t="shared" si="16"/>
        <v>8.2209768247779947E-4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5">
      <c r="A26" s="12" t="s">
        <v>20</v>
      </c>
      <c r="B26" s="12">
        <v>5</v>
      </c>
      <c r="C26" s="12"/>
      <c r="D26" s="12"/>
      <c r="E26" s="12">
        <f t="shared" si="2"/>
        <v>5</v>
      </c>
      <c r="F26" s="12">
        <f t="shared" si="3"/>
        <v>4</v>
      </c>
      <c r="G26" s="12">
        <f t="shared" si="4"/>
        <v>18</v>
      </c>
      <c r="H26" s="13">
        <f t="shared" si="5"/>
        <v>9.7465886939571145E-3</v>
      </c>
      <c r="I26" s="12">
        <f t="shared" si="6"/>
        <v>4.0935672514619883</v>
      </c>
      <c r="J26" s="14">
        <f t="shared" si="7"/>
        <v>36.84210526315789</v>
      </c>
      <c r="K26" s="12">
        <f t="shared" si="8"/>
        <v>16.187134502923975</v>
      </c>
      <c r="L26" s="17">
        <f t="shared" si="0"/>
        <v>1.8735109378384231E-4</v>
      </c>
      <c r="M26" s="12">
        <f t="shared" si="9"/>
        <v>54.84210526315789</v>
      </c>
      <c r="N26" s="17">
        <f t="shared" ref="N26" si="30">+SUM(M26/86400)</f>
        <v>6.3474658869395702E-4</v>
      </c>
      <c r="O26" s="18">
        <f t="shared" si="11"/>
        <v>71.029239766081872</v>
      </c>
      <c r="P26" s="17">
        <f t="shared" si="16"/>
        <v>8.2209768247779947E-4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5">
      <c r="A27" s="12" t="s">
        <v>34</v>
      </c>
      <c r="B27" s="12"/>
      <c r="C27" s="12"/>
      <c r="D27" s="12">
        <v>4</v>
      </c>
      <c r="E27" s="12">
        <v>4</v>
      </c>
      <c r="F27" s="12">
        <f t="shared" si="3"/>
        <v>4</v>
      </c>
      <c r="G27" s="12">
        <f t="shared" si="4"/>
        <v>18</v>
      </c>
      <c r="H27" s="13">
        <f t="shared" si="5"/>
        <v>7.7972709551656916E-3</v>
      </c>
      <c r="I27" s="12">
        <f t="shared" si="6"/>
        <v>3.2748538011695905</v>
      </c>
      <c r="J27" s="14">
        <f t="shared" si="7"/>
        <v>29.473684210526315</v>
      </c>
      <c r="K27" s="12">
        <f t="shared" si="8"/>
        <v>14.549707602339181</v>
      </c>
      <c r="L27" s="17">
        <f t="shared" si="0"/>
        <v>1.6839939354559237E-4</v>
      </c>
      <c r="M27" s="12">
        <f t="shared" si="9"/>
        <v>47.473684210526315</v>
      </c>
      <c r="N27" s="17">
        <f t="shared" ref="N27" si="31">+SUM(M27/86400)</f>
        <v>5.4946393762183232E-4</v>
      </c>
      <c r="O27" s="18">
        <f t="shared" si="11"/>
        <v>62.023391812865498</v>
      </c>
      <c r="P27" s="17">
        <f t="shared" si="16"/>
        <v>7.1786333116742476E-4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5">
      <c r="A28" s="12" t="s">
        <v>21</v>
      </c>
      <c r="B28" s="12">
        <v>4</v>
      </c>
      <c r="C28" s="12"/>
      <c r="D28" s="12"/>
      <c r="E28" s="12">
        <f t="shared" si="2"/>
        <v>4</v>
      </c>
      <c r="F28" s="12">
        <f t="shared" si="3"/>
        <v>4</v>
      </c>
      <c r="G28" s="12">
        <f t="shared" si="4"/>
        <v>18</v>
      </c>
      <c r="H28" s="13">
        <f t="shared" si="5"/>
        <v>7.7972709551656916E-3</v>
      </c>
      <c r="I28" s="12">
        <f t="shared" si="6"/>
        <v>3.2748538011695905</v>
      </c>
      <c r="J28" s="14">
        <f t="shared" si="7"/>
        <v>29.473684210526315</v>
      </c>
      <c r="K28" s="12">
        <f t="shared" si="8"/>
        <v>14.549707602339181</v>
      </c>
      <c r="L28" s="17">
        <f t="shared" si="0"/>
        <v>1.6839939354559237E-4</v>
      </c>
      <c r="M28" s="12">
        <f t="shared" si="9"/>
        <v>47.473684210526315</v>
      </c>
      <c r="N28" s="17">
        <f t="shared" ref="N28" si="32">+SUM(M28/86400)</f>
        <v>5.4946393762183232E-4</v>
      </c>
      <c r="O28" s="18">
        <f t="shared" si="11"/>
        <v>62.023391812865498</v>
      </c>
      <c r="P28" s="17">
        <f t="shared" si="16"/>
        <v>7.1786333116742476E-4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5">
      <c r="A29" s="12" t="s">
        <v>22</v>
      </c>
      <c r="B29" s="12">
        <v>3</v>
      </c>
      <c r="C29" s="12"/>
      <c r="D29" s="12"/>
      <c r="E29" s="12">
        <f t="shared" si="2"/>
        <v>3</v>
      </c>
      <c r="F29" s="12">
        <f t="shared" si="3"/>
        <v>4</v>
      </c>
      <c r="G29" s="12">
        <f t="shared" si="4"/>
        <v>18</v>
      </c>
      <c r="H29" s="13">
        <f t="shared" si="5"/>
        <v>5.8479532163742687E-3</v>
      </c>
      <c r="I29" s="12">
        <f t="shared" si="6"/>
        <v>2.4561403508771926</v>
      </c>
      <c r="J29" s="14">
        <f t="shared" si="7"/>
        <v>22.105263157894736</v>
      </c>
      <c r="K29" s="12">
        <f t="shared" si="8"/>
        <v>12.912280701754385</v>
      </c>
      <c r="L29" s="17">
        <f t="shared" si="0"/>
        <v>1.4944769330734243E-4</v>
      </c>
      <c r="M29" s="12">
        <f t="shared" si="9"/>
        <v>40.10526315789474</v>
      </c>
      <c r="N29" s="17">
        <f t="shared" ref="N29" si="33">+SUM(M29/86400)</f>
        <v>4.6418128654970766E-4</v>
      </c>
      <c r="O29" s="18">
        <f t="shared" si="11"/>
        <v>53.017543859649123</v>
      </c>
      <c r="P29" s="17">
        <f t="shared" si="16"/>
        <v>6.1362897985705006E-4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5">
      <c r="A30" s="12" t="s">
        <v>23</v>
      </c>
      <c r="B30" s="12">
        <v>3</v>
      </c>
      <c r="C30" s="12"/>
      <c r="D30" s="12"/>
      <c r="E30" s="12">
        <f t="shared" si="2"/>
        <v>3</v>
      </c>
      <c r="F30" s="12">
        <f t="shared" si="3"/>
        <v>4</v>
      </c>
      <c r="G30" s="12">
        <f t="shared" si="4"/>
        <v>18</v>
      </c>
      <c r="H30" s="13">
        <f t="shared" si="5"/>
        <v>5.8479532163742687E-3</v>
      </c>
      <c r="I30" s="12">
        <f t="shared" si="6"/>
        <v>2.4561403508771926</v>
      </c>
      <c r="J30" s="14">
        <f t="shared" si="7"/>
        <v>22.105263157894736</v>
      </c>
      <c r="K30" s="12">
        <f t="shared" si="8"/>
        <v>12.912280701754385</v>
      </c>
      <c r="L30" s="17">
        <f t="shared" si="0"/>
        <v>1.4944769330734243E-4</v>
      </c>
      <c r="M30" s="12">
        <f t="shared" si="9"/>
        <v>40.10526315789474</v>
      </c>
      <c r="N30" s="17">
        <f t="shared" ref="N30" si="34">+SUM(M30/86400)</f>
        <v>4.6418128654970766E-4</v>
      </c>
      <c r="O30" s="18">
        <f t="shared" si="11"/>
        <v>53.017543859649123</v>
      </c>
      <c r="P30" s="17">
        <f t="shared" si="16"/>
        <v>6.1362897985705006E-4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5">
      <c r="A31" s="12" t="s">
        <v>24</v>
      </c>
      <c r="B31" s="12">
        <v>2</v>
      </c>
      <c r="C31" s="12"/>
      <c r="D31" s="12"/>
      <c r="E31" s="12">
        <f t="shared" si="2"/>
        <v>2</v>
      </c>
      <c r="F31" s="12">
        <f t="shared" si="3"/>
        <v>4</v>
      </c>
      <c r="G31" s="12">
        <f t="shared" si="4"/>
        <v>18</v>
      </c>
      <c r="H31" s="13">
        <f t="shared" si="5"/>
        <v>3.8986354775828458E-3</v>
      </c>
      <c r="I31" s="12">
        <f t="shared" si="6"/>
        <v>1.6374269005847952</v>
      </c>
      <c r="J31" s="14">
        <f t="shared" si="7"/>
        <v>14.736842105263158</v>
      </c>
      <c r="K31" s="12">
        <f t="shared" si="8"/>
        <v>11.274853801169591</v>
      </c>
      <c r="L31" s="17">
        <f t="shared" si="0"/>
        <v>1.3049599306909248E-4</v>
      </c>
      <c r="M31" s="12">
        <f t="shared" si="9"/>
        <v>32.736842105263158</v>
      </c>
      <c r="N31" s="17">
        <f t="shared" ref="N31" si="35">+SUM(M31/86400)</f>
        <v>3.7889863547758284E-4</v>
      </c>
      <c r="O31" s="18">
        <f t="shared" si="11"/>
        <v>44.011695906432749</v>
      </c>
      <c r="P31" s="17">
        <f t="shared" si="16"/>
        <v>5.0939462854667536E-4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5">
      <c r="A32" s="12" t="s">
        <v>25</v>
      </c>
      <c r="B32" s="12">
        <v>2</v>
      </c>
      <c r="C32" s="12"/>
      <c r="D32" s="12"/>
      <c r="E32" s="12">
        <f t="shared" si="2"/>
        <v>2</v>
      </c>
      <c r="F32" s="12">
        <f t="shared" si="3"/>
        <v>4</v>
      </c>
      <c r="G32" s="12">
        <f t="shared" si="4"/>
        <v>18</v>
      </c>
      <c r="H32" s="13">
        <f t="shared" si="5"/>
        <v>3.8986354775828458E-3</v>
      </c>
      <c r="I32" s="12">
        <f t="shared" si="6"/>
        <v>1.6374269005847952</v>
      </c>
      <c r="J32" s="14">
        <f t="shared" si="7"/>
        <v>14.736842105263158</v>
      </c>
      <c r="K32" s="12">
        <f t="shared" si="8"/>
        <v>11.274853801169591</v>
      </c>
      <c r="L32" s="17">
        <f t="shared" si="0"/>
        <v>1.3049599306909248E-4</v>
      </c>
      <c r="M32" s="12">
        <f t="shared" si="9"/>
        <v>32.736842105263158</v>
      </c>
      <c r="N32" s="17">
        <f t="shared" ref="N32" si="36">+SUM(M32/86400)</f>
        <v>3.7889863547758284E-4</v>
      </c>
      <c r="O32" s="18">
        <f t="shared" si="11"/>
        <v>44.011695906432749</v>
      </c>
      <c r="P32" s="17">
        <f t="shared" si="16"/>
        <v>5.0939462854667536E-4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5">
      <c r="A33" s="12" t="s">
        <v>26</v>
      </c>
      <c r="B33" s="12">
        <v>2</v>
      </c>
      <c r="C33" s="12"/>
      <c r="D33" s="12"/>
      <c r="E33" s="12">
        <f t="shared" si="2"/>
        <v>2</v>
      </c>
      <c r="F33" s="12">
        <f t="shared" si="3"/>
        <v>4</v>
      </c>
      <c r="G33" s="12">
        <f t="shared" si="4"/>
        <v>18</v>
      </c>
      <c r="H33" s="13">
        <f t="shared" si="5"/>
        <v>3.8986354775828458E-3</v>
      </c>
      <c r="I33" s="12">
        <f t="shared" si="6"/>
        <v>1.6374269005847952</v>
      </c>
      <c r="J33" s="14">
        <f t="shared" si="7"/>
        <v>14.736842105263158</v>
      </c>
      <c r="K33" s="12">
        <f t="shared" si="8"/>
        <v>11.274853801169591</v>
      </c>
      <c r="L33" s="17">
        <f t="shared" si="0"/>
        <v>1.3049599306909248E-4</v>
      </c>
      <c r="M33" s="12">
        <f t="shared" si="9"/>
        <v>32.736842105263158</v>
      </c>
      <c r="N33" s="17">
        <f t="shared" ref="N33" si="37">+SUM(M33/86400)</f>
        <v>3.7889863547758284E-4</v>
      </c>
      <c r="O33" s="18">
        <f t="shared" si="11"/>
        <v>44.011695906432749</v>
      </c>
      <c r="P33" s="17">
        <f t="shared" si="16"/>
        <v>5.0939462854667536E-4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30" x14ac:dyDescent="0.25">
      <c r="A34" s="12" t="s">
        <v>27</v>
      </c>
      <c r="B34" s="12">
        <v>1</v>
      </c>
      <c r="C34" s="12"/>
      <c r="D34" s="12"/>
      <c r="E34" s="12">
        <f t="shared" si="2"/>
        <v>1</v>
      </c>
      <c r="F34" s="12">
        <f t="shared" si="3"/>
        <v>4</v>
      </c>
      <c r="G34" s="12">
        <f t="shared" si="4"/>
        <v>18</v>
      </c>
      <c r="H34" s="13">
        <f t="shared" si="5"/>
        <v>1.9493177387914229E-3</v>
      </c>
      <c r="I34" s="12">
        <f t="shared" si="6"/>
        <v>0.81871345029239762</v>
      </c>
      <c r="J34" s="14">
        <f t="shared" si="7"/>
        <v>7.3684210526315788</v>
      </c>
      <c r="K34" s="12">
        <f t="shared" si="8"/>
        <v>9.6374269005847957</v>
      </c>
      <c r="L34" s="17">
        <f t="shared" si="0"/>
        <v>1.1154429283084254E-4</v>
      </c>
      <c r="M34" s="12">
        <f t="shared" si="9"/>
        <v>25.368421052631579</v>
      </c>
      <c r="N34" s="17">
        <f t="shared" ref="N34" si="38">+SUM(M34/86400)</f>
        <v>2.9361598440545808E-4</v>
      </c>
      <c r="O34" s="18">
        <f t="shared" si="11"/>
        <v>35.005847953216374</v>
      </c>
      <c r="P34" s="17">
        <f t="shared" si="16"/>
        <v>4.0516027723630065E-4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5">
      <c r="A35" s="12" t="s">
        <v>28</v>
      </c>
      <c r="B35" s="12">
        <v>1</v>
      </c>
      <c r="C35" s="12"/>
      <c r="D35" s="12"/>
      <c r="E35" s="12">
        <f t="shared" si="2"/>
        <v>1</v>
      </c>
      <c r="F35" s="12">
        <f t="shared" si="3"/>
        <v>4</v>
      </c>
      <c r="G35" s="12">
        <f t="shared" si="4"/>
        <v>18</v>
      </c>
      <c r="H35" s="13">
        <f t="shared" si="5"/>
        <v>1.9493177387914229E-3</v>
      </c>
      <c r="I35" s="12">
        <f t="shared" si="6"/>
        <v>0.81871345029239762</v>
      </c>
      <c r="J35" s="14">
        <f t="shared" si="7"/>
        <v>7.3684210526315788</v>
      </c>
      <c r="K35" s="12">
        <f t="shared" si="8"/>
        <v>9.6374269005847957</v>
      </c>
      <c r="L35" s="17">
        <f t="shared" si="0"/>
        <v>1.1154429283084254E-4</v>
      </c>
      <c r="M35" s="12">
        <f t="shared" si="9"/>
        <v>25.368421052631579</v>
      </c>
      <c r="N35" s="17">
        <f t="shared" ref="N35" si="39">+SUM(M35/86400)</f>
        <v>2.9361598440545808E-4</v>
      </c>
      <c r="O35" s="18">
        <f t="shared" si="11"/>
        <v>35.005847953216374</v>
      </c>
      <c r="P35" s="17">
        <f t="shared" si="16"/>
        <v>4.0516027723630065E-4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x14ac:dyDescent="0.25">
      <c r="A36" s="12" t="s">
        <v>29</v>
      </c>
      <c r="B36" s="12">
        <v>1</v>
      </c>
      <c r="C36" s="12"/>
      <c r="D36" s="12"/>
      <c r="E36" s="12">
        <f t="shared" si="2"/>
        <v>1</v>
      </c>
      <c r="F36" s="12">
        <f t="shared" si="3"/>
        <v>4</v>
      </c>
      <c r="G36" s="12">
        <f t="shared" si="4"/>
        <v>18</v>
      </c>
      <c r="H36" s="13">
        <f t="shared" si="5"/>
        <v>1.9493177387914229E-3</v>
      </c>
      <c r="I36" s="12">
        <f t="shared" si="6"/>
        <v>0.81871345029239762</v>
      </c>
      <c r="J36" s="14">
        <f t="shared" si="7"/>
        <v>7.3684210526315788</v>
      </c>
      <c r="K36" s="12">
        <f>+SUM((F36*2)+(I36*2))</f>
        <v>9.6374269005847957</v>
      </c>
      <c r="L36" s="17">
        <f t="shared" si="0"/>
        <v>1.1154429283084254E-4</v>
      </c>
      <c r="M36" s="12">
        <f t="shared" si="9"/>
        <v>25.368421052631579</v>
      </c>
      <c r="N36" s="17">
        <f t="shared" ref="N36" si="40">+SUM(M36/86400)</f>
        <v>2.9361598440545808E-4</v>
      </c>
      <c r="O36" s="18">
        <f t="shared" si="11"/>
        <v>35.005847953216374</v>
      </c>
      <c r="P36" s="17">
        <f t="shared" si="16"/>
        <v>4.0516027723630065E-4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5">
      <c r="A37" s="22" t="s">
        <v>30</v>
      </c>
      <c r="B37" s="22">
        <f t="shared" ref="B37:E37" si="41">SUM(B7:B36)</f>
        <v>513</v>
      </c>
      <c r="C37" s="22">
        <f t="shared" si="41"/>
        <v>5</v>
      </c>
      <c r="D37" s="22">
        <f t="shared" si="41"/>
        <v>5</v>
      </c>
      <c r="E37" s="22">
        <f t="shared" si="41"/>
        <v>513</v>
      </c>
      <c r="F37" s="22">
        <f t="shared" ref="F37:K37" si="42">SUM(F7:F36)</f>
        <v>120</v>
      </c>
      <c r="G37" s="22">
        <f t="shared" si="42"/>
        <v>540</v>
      </c>
      <c r="H37" s="22">
        <f t="shared" si="42"/>
        <v>1.0000000000000002</v>
      </c>
      <c r="I37" s="22">
        <f t="shared" si="42"/>
        <v>420.00000000000011</v>
      </c>
      <c r="J37" s="22">
        <f t="shared" si="42"/>
        <v>3780.0000000000009</v>
      </c>
      <c r="K37" s="22">
        <f t="shared" si="42"/>
        <v>1080.0000000000005</v>
      </c>
      <c r="L37" s="22"/>
      <c r="M37" s="22">
        <f>SUM(M7:M36)</f>
        <v>4320.0000000000018</v>
      </c>
      <c r="N37" s="23"/>
      <c r="O37" s="22">
        <f t="shared" ref="O37" si="43">SUM(O7:O36)</f>
        <v>5399.9999999999973</v>
      </c>
      <c r="P37" s="22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24" customFormat="1" x14ac:dyDescent="0.25">
      <c r="A38" s="29"/>
      <c r="B38" s="29"/>
      <c r="C38" s="29"/>
      <c r="D38" s="29"/>
      <c r="E38" s="30"/>
      <c r="F38" s="29"/>
      <c r="G38" s="29"/>
      <c r="H38" s="29"/>
      <c r="I38" s="29"/>
      <c r="J38" s="31"/>
      <c r="K38" s="29"/>
      <c r="L38" s="29"/>
      <c r="M38" s="29"/>
      <c r="N38" s="32" t="s">
        <v>76</v>
      </c>
      <c r="O38" s="32"/>
      <c r="P38" s="33"/>
    </row>
    <row r="39" spans="1:33" s="24" customFormat="1" ht="15.75" x14ac:dyDescent="0.25">
      <c r="A39" s="26"/>
      <c r="F39" s="35"/>
      <c r="G39" s="35"/>
      <c r="H39" s="27"/>
      <c r="I39" s="35"/>
      <c r="J39" s="35"/>
      <c r="K39" s="35"/>
      <c r="L39" s="35"/>
      <c r="M39" s="35"/>
      <c r="N39" s="35"/>
    </row>
    <row r="40" spans="1:33" s="24" customFormat="1" x14ac:dyDescent="0.25">
      <c r="F40" s="27"/>
      <c r="G40" s="27"/>
      <c r="H40" s="27"/>
      <c r="I40" s="27"/>
      <c r="J40" s="28"/>
      <c r="K40" s="27"/>
      <c r="L40" s="27"/>
      <c r="M40" s="27"/>
      <c r="N40" s="27"/>
      <c r="O40" s="27"/>
      <c r="P40" s="27"/>
    </row>
    <row r="41" spans="1:33" s="24" customFormat="1" x14ac:dyDescent="0.25">
      <c r="J41" s="25"/>
    </row>
    <row r="42" spans="1:33" s="24" customFormat="1" x14ac:dyDescent="0.25">
      <c r="J42" s="25"/>
    </row>
  </sheetData>
  <mergeCells count="8">
    <mergeCell ref="F4:G4"/>
    <mergeCell ref="I4:J4"/>
    <mergeCell ref="K4:L4"/>
    <mergeCell ref="M4:N4"/>
    <mergeCell ref="F39:G39"/>
    <mergeCell ref="I39:J39"/>
    <mergeCell ref="K39:L39"/>
    <mergeCell ref="M39:N39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jam4675</dc:creator>
  <cp:lastModifiedBy>User</cp:lastModifiedBy>
  <cp:lastPrinted>2016-03-31T11:42:04Z</cp:lastPrinted>
  <dcterms:created xsi:type="dcterms:W3CDTF">2016-02-28T19:34:40Z</dcterms:created>
  <dcterms:modified xsi:type="dcterms:W3CDTF">2016-07-18T01:26:33Z</dcterms:modified>
</cp:coreProperties>
</file>